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38-本级一般收入" sheetId="1" r:id="rId1"/>
  </sheets>
  <externalReferences>
    <externalReference r:id="rId2"/>
    <externalReference r:id="rId3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 localSheetId="0">'38-本级一般收入'!$A$1:$G$31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<sst xmlns="http://schemas.openxmlformats.org/spreadsheetml/2006/main" count="36" uniqueCount="36">
  <si>
    <t>2020年贡井区区本级一般公共预算收入决算表</t>
  </si>
  <si>
    <t>单位：万元</t>
  </si>
  <si>
    <t>预    算    科    目</t>
  </si>
  <si>
    <t>年初预算数</t>
  </si>
  <si>
    <t>调整预算数</t>
  </si>
  <si>
    <t>决算数</t>
  </si>
  <si>
    <t>上年数</t>
  </si>
  <si>
    <t>累计占预算%</t>
  </si>
  <si>
    <t>为上年决算%</t>
  </si>
  <si>
    <t>税收收入小计</t>
  </si>
  <si>
    <t>一、增 值 税</t>
  </si>
  <si>
    <t>二、营 业 税</t>
  </si>
  <si>
    <t>三、企业所得税</t>
  </si>
  <si>
    <t>四、企业所得税退税</t>
  </si>
  <si>
    <t>五、个人所得税</t>
  </si>
  <si>
    <t>六、资源税</t>
  </si>
  <si>
    <t>七、城市维护建设税</t>
  </si>
  <si>
    <t>八、房产税</t>
  </si>
  <si>
    <t>九、印花税</t>
  </si>
  <si>
    <t>十、城镇土地使用税</t>
  </si>
  <si>
    <t>十一、土地增值税</t>
  </si>
  <si>
    <t>十二、车船税</t>
  </si>
  <si>
    <t>十三、耕地占用税</t>
  </si>
  <si>
    <t>十四、契税</t>
  </si>
  <si>
    <t>十五、烟叶税</t>
  </si>
  <si>
    <t>十六、其他税收收入</t>
  </si>
  <si>
    <t>非税收入小计</t>
  </si>
  <si>
    <t>十七、专项收入</t>
  </si>
  <si>
    <t>十八、行政事业性收费收入</t>
  </si>
  <si>
    <t>十九、罚没收入</t>
  </si>
  <si>
    <t>二十、国有资本经营收入</t>
  </si>
  <si>
    <t>二十一、国有资源(资产)有偿使用收入</t>
  </si>
  <si>
    <t>二十二、捐赠收入</t>
  </si>
  <si>
    <t>二十三、政府住房基金收入</t>
  </si>
  <si>
    <t>二十四、其他收入</t>
  </si>
  <si>
    <t>一般公共预算收入合计</t>
  </si>
</sst>
</file>

<file path=xl/styles.xml><?xml version="1.0" encoding="utf-8"?>
<styleSheet xmlns="http://schemas.openxmlformats.org/spreadsheetml/2006/main">
  <numFmts count="8">
    <numFmt numFmtId="176" formatCode="#,##0_ "/>
    <numFmt numFmtId="177" formatCode="#,##0.00_ "/>
    <numFmt numFmtId="178" formatCode="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9" formatCode="#,##0_ ;[Red]\-#,##0\ "/>
  </numFmts>
  <fonts count="33">
    <font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22"/>
      <name val="宋体"/>
      <charset val="134"/>
    </font>
    <font>
      <b/>
      <sz val="16"/>
      <name val="宋体"/>
      <charset val="134"/>
    </font>
    <font>
      <b/>
      <sz val="16"/>
      <color indexed="8"/>
      <name val="宋体"/>
      <charset val="134"/>
    </font>
    <font>
      <b/>
      <sz val="12"/>
      <name val="Arial"/>
      <charset val="0"/>
    </font>
    <font>
      <b/>
      <sz val="12"/>
      <color indexed="10"/>
      <name val="Arial"/>
      <charset val="0"/>
    </font>
    <font>
      <b/>
      <sz val="16"/>
      <name val="Arial"/>
      <charset val="0"/>
    </font>
    <font>
      <b/>
      <sz val="16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仿宋_GB2312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Times New Roman"/>
      <charset val="0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8" fillId="23" borderId="10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5" borderId="7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14" borderId="6" applyNumberFormat="0" applyAlignment="0" applyProtection="0">
      <alignment vertical="center"/>
    </xf>
    <xf numFmtId="0" fontId="32" fillId="14" borderId="10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31" fillId="0" borderId="0"/>
    <xf numFmtId="0" fontId="21" fillId="0" borderId="0" applyProtection="0"/>
    <xf numFmtId="0" fontId="11" fillId="5" borderId="0" applyNumberFormat="0" applyBorder="0" applyAlignment="0" applyProtection="0">
      <alignment vertical="center"/>
    </xf>
    <xf numFmtId="0" fontId="2" fillId="0" borderId="0" applyProtection="0"/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1" fillId="0" borderId="0"/>
    <xf numFmtId="0" fontId="20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" fillId="0" borderId="0" applyProtection="0"/>
    <xf numFmtId="0" fontId="2" fillId="0" borderId="0" applyProtection="0"/>
  </cellStyleXfs>
  <cellXfs count="25">
    <xf numFmtId="0" fontId="0" fillId="0" borderId="0" xfId="0">
      <alignment vertical="center"/>
    </xf>
    <xf numFmtId="0" fontId="1" fillId="0" borderId="0" xfId="53" applyNumberFormat="1" applyFont="1" applyFill="1" applyBorder="1" applyAlignment="1">
      <alignment vertical="center"/>
    </xf>
    <xf numFmtId="0" fontId="2" fillId="0" borderId="0" xfId="53" applyNumberFormat="1" applyFont="1" applyFill="1" applyBorder="1" applyAlignment="1">
      <alignment vertical="center"/>
    </xf>
    <xf numFmtId="0" fontId="2" fillId="0" borderId="0" xfId="37" applyNumberFormat="1" applyFont="1" applyFill="1" applyBorder="1" applyAlignment="1"/>
    <xf numFmtId="0" fontId="3" fillId="0" borderId="0" xfId="53" applyNumberFormat="1" applyFont="1" applyFill="1" applyBorder="1" applyAlignment="1"/>
    <xf numFmtId="0" fontId="2" fillId="0" borderId="0" xfId="53" applyNumberFormat="1" applyFont="1" applyFill="1" applyBorder="1" applyAlignment="1"/>
    <xf numFmtId="0" fontId="4" fillId="0" borderId="0" xfId="53" applyNumberFormat="1" applyFont="1" applyFill="1" applyBorder="1" applyAlignment="1">
      <alignment horizontal="center" vertical="center"/>
    </xf>
    <xf numFmtId="0" fontId="3" fillId="0" borderId="0" xfId="53" applyNumberFormat="1" applyFont="1" applyFill="1" applyBorder="1" applyAlignment="1">
      <alignment horizontal="right" vertical="center"/>
    </xf>
    <xf numFmtId="0" fontId="3" fillId="0" borderId="1" xfId="53" applyNumberFormat="1" applyFont="1" applyFill="1" applyBorder="1" applyAlignment="1">
      <alignment horizontal="right" vertical="center"/>
    </xf>
    <xf numFmtId="0" fontId="5" fillId="0" borderId="2" xfId="53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5" fillId="0" borderId="2" xfId="53" applyNumberFormat="1" applyFont="1" applyFill="1" applyBorder="1" applyAlignment="1">
      <alignment vertical="center"/>
    </xf>
    <xf numFmtId="178" fontId="5" fillId="0" borderId="2" xfId="53" applyNumberFormat="1" applyFont="1" applyFill="1" applyBorder="1" applyAlignment="1">
      <alignment horizontal="right" vertical="center" wrapText="1"/>
    </xf>
    <xf numFmtId="177" fontId="3" fillId="0" borderId="2" xfId="53" applyNumberFormat="1" applyFont="1" applyFill="1" applyBorder="1" applyAlignment="1">
      <alignment vertical="center"/>
    </xf>
    <xf numFmtId="0" fontId="3" fillId="0" borderId="2" xfId="54" applyNumberFormat="1" applyFont="1" applyFill="1" applyBorder="1" applyAlignment="1">
      <alignment vertical="center"/>
    </xf>
    <xf numFmtId="176" fontId="7" fillId="0" borderId="2" xfId="36" applyNumberFormat="1" applyFont="1" applyFill="1" applyBorder="1" applyAlignment="1" applyProtection="1">
      <alignment horizontal="right" vertical="center" wrapText="1"/>
      <protection locked="0"/>
    </xf>
    <xf numFmtId="178" fontId="8" fillId="0" borderId="2" xfId="36" applyNumberFormat="1" applyFont="1" applyBorder="1" applyAlignment="1" applyProtection="1">
      <alignment vertical="center"/>
    </xf>
    <xf numFmtId="179" fontId="9" fillId="0" borderId="2" xfId="43" applyNumberFormat="1" applyFont="1" applyFill="1" applyBorder="1" applyAlignment="1" applyProtection="1">
      <alignment vertical="center"/>
      <protection locked="0"/>
    </xf>
    <xf numFmtId="179" fontId="7" fillId="0" borderId="3" xfId="36" applyNumberFormat="1" applyFont="1" applyBorder="1" applyAlignment="1" applyProtection="1">
      <alignment vertical="center"/>
    </xf>
    <xf numFmtId="49" fontId="3" fillId="0" borderId="2" xfId="54" applyNumberFormat="1" applyFont="1" applyFill="1" applyBorder="1" applyAlignment="1">
      <alignment horizontal="left" vertical="center"/>
    </xf>
    <xf numFmtId="0" fontId="3" fillId="0" borderId="2" xfId="53" applyNumberFormat="1" applyFont="1" applyFill="1" applyBorder="1" applyAlignment="1">
      <alignment horizontal="left" vertical="center"/>
    </xf>
    <xf numFmtId="178" fontId="10" fillId="0" borderId="2" xfId="53" applyNumberFormat="1" applyFont="1" applyFill="1" applyBorder="1" applyAlignment="1">
      <alignment horizontal="right" vertical="center" wrapText="1"/>
    </xf>
    <xf numFmtId="0" fontId="5" fillId="0" borderId="0" xfId="39" applyNumberFormat="1" applyFont="1" applyFill="1" applyBorder="1" applyAlignment="1">
      <alignment horizontal="left"/>
    </xf>
    <xf numFmtId="0" fontId="3" fillId="0" borderId="0" xfId="37" applyNumberFormat="1" applyFont="1" applyFill="1" applyBorder="1" applyAlignment="1"/>
    <xf numFmtId="178" fontId="3" fillId="0" borderId="0" xfId="53" applyNumberFormat="1" applyFont="1" applyFill="1" applyBorder="1" applyAlignment="1"/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3本级公共收入执行" xfId="36"/>
    <cellStyle name="常规_2001年预算：预算收入及财力（12月21日上午定案表）" xfId="37"/>
    <cellStyle name="40% - 强调文字颜色 1" xfId="38" builtinId="31"/>
    <cellStyle name="常规_(陈诚修改稿)2006年全省及省级财政决算及07年预算执行情况表(A4 留底自用) 2" xfId="39"/>
    <cellStyle name="20% - 强调文字颜色 2" xfId="40" builtinId="34"/>
    <cellStyle name="40% - 强调文字颜色 2" xfId="41" builtinId="35"/>
    <cellStyle name="强调文字颜色 3" xfId="42" builtinId="37"/>
    <cellStyle name="常规_38-本级一般收入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0 4 3 2" xfId="53"/>
    <cellStyle name="常规_200704(第一稿）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3"/>
  <sheetViews>
    <sheetView tabSelected="1" zoomScale="70" zoomScaleNormal="70" workbookViewId="0">
      <selection activeCell="I27" sqref="I27"/>
    </sheetView>
  </sheetViews>
  <sheetFormatPr defaultColWidth="25.75" defaultRowHeight="15.6" customHeight="1" outlineLevelCol="6"/>
  <cols>
    <col min="1" max="1" width="41.875" style="4" customWidth="1"/>
    <col min="2" max="2" width="19" style="4" customWidth="1"/>
    <col min="3" max="3" width="18.875" style="4" customWidth="1"/>
    <col min="4" max="4" width="15.25" style="4" customWidth="1"/>
    <col min="5" max="5" width="15.25" style="4" hidden="1" customWidth="1"/>
    <col min="6" max="6" width="17.1416666666667" style="4" customWidth="1"/>
    <col min="7" max="7" width="16.25" style="4" customWidth="1"/>
    <col min="8" max="16384" width="25.75" style="5"/>
  </cols>
  <sheetData>
    <row r="1" ht="45" customHeight="1" spans="1:7">
      <c r="A1" s="6" t="s">
        <v>0</v>
      </c>
      <c r="B1" s="6"/>
      <c r="C1" s="6"/>
      <c r="D1" s="6"/>
      <c r="E1" s="6"/>
      <c r="F1" s="6"/>
      <c r="G1" s="6"/>
    </row>
    <row r="2" ht="20.45" customHeight="1" spans="2:7">
      <c r="B2" s="7"/>
      <c r="F2" s="8" t="s">
        <v>1</v>
      </c>
      <c r="G2" s="8"/>
    </row>
    <row r="3" s="1" customFormat="1" ht="38.45" customHeight="1" spans="1:7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</row>
    <row r="4" s="2" customFormat="1" ht="38.45" customHeight="1" spans="1:7">
      <c r="A4" s="11" t="s">
        <v>9</v>
      </c>
      <c r="B4" s="12">
        <f>SUM(B5:B20)</f>
        <v>16959</v>
      </c>
      <c r="C4" s="12">
        <f>SUM(C5:C20)</f>
        <v>0</v>
      </c>
      <c r="D4" s="12">
        <f>SUM(D5:D20)</f>
        <v>12713</v>
      </c>
      <c r="E4" s="12">
        <f>SUM(E5:E20)</f>
        <v>17612</v>
      </c>
      <c r="F4" s="13">
        <f t="shared" ref="F4:F7" si="0">D4/B4*100</f>
        <v>74.9631464119347</v>
      </c>
      <c r="G4" s="13">
        <f t="shared" ref="G4:G7" si="1">(D4/E4-1)*100</f>
        <v>-27.8162616397911</v>
      </c>
    </row>
    <row r="5" s="2" customFormat="1" ht="38.45" customHeight="1" spans="1:7">
      <c r="A5" s="14" t="s">
        <v>10</v>
      </c>
      <c r="B5" s="12">
        <v>5667</v>
      </c>
      <c r="C5" s="12"/>
      <c r="D5" s="12">
        <v>4920</v>
      </c>
      <c r="E5" s="15">
        <v>4916</v>
      </c>
      <c r="F5" s="13">
        <f t="shared" si="0"/>
        <v>86.8184224457385</v>
      </c>
      <c r="G5" s="13">
        <f t="shared" si="1"/>
        <v>0.0813669650121973</v>
      </c>
    </row>
    <row r="6" s="2" customFormat="1" ht="38.45" customHeight="1" spans="1:7">
      <c r="A6" s="14" t="s">
        <v>11</v>
      </c>
      <c r="B6" s="12">
        <v>0</v>
      </c>
      <c r="C6" s="12"/>
      <c r="D6" s="12">
        <v>0</v>
      </c>
      <c r="E6" s="15">
        <v>10</v>
      </c>
      <c r="F6" s="13"/>
      <c r="G6" s="13">
        <f t="shared" si="1"/>
        <v>-100</v>
      </c>
    </row>
    <row r="7" s="2" customFormat="1" ht="38.45" customHeight="1" spans="1:7">
      <c r="A7" s="14" t="s">
        <v>12</v>
      </c>
      <c r="B7" s="12">
        <v>919</v>
      </c>
      <c r="C7" s="12"/>
      <c r="D7" s="12">
        <v>535</v>
      </c>
      <c r="E7" s="15">
        <v>701</v>
      </c>
      <c r="F7" s="13">
        <f t="shared" si="0"/>
        <v>58.215451577802</v>
      </c>
      <c r="G7" s="13">
        <f t="shared" si="1"/>
        <v>-23.6804564907275</v>
      </c>
    </row>
    <row r="8" s="2" customFormat="1" ht="38.45" customHeight="1" spans="1:7">
      <c r="A8" s="14" t="s">
        <v>13</v>
      </c>
      <c r="B8" s="12">
        <v>0</v>
      </c>
      <c r="C8" s="12"/>
      <c r="D8" s="12"/>
      <c r="E8" s="15">
        <v>0</v>
      </c>
      <c r="F8" s="13"/>
      <c r="G8" s="13"/>
    </row>
    <row r="9" s="2" customFormat="1" ht="38.45" customHeight="1" spans="1:7">
      <c r="A9" s="14" t="s">
        <v>14</v>
      </c>
      <c r="B9" s="12">
        <v>359</v>
      </c>
      <c r="C9" s="12"/>
      <c r="D9" s="12">
        <v>327</v>
      </c>
      <c r="E9" s="15">
        <v>468</v>
      </c>
      <c r="F9" s="13">
        <f t="shared" ref="F9:F18" si="2">D9/B9*100</f>
        <v>91.0863509749304</v>
      </c>
      <c r="G9" s="13">
        <f t="shared" ref="G9:G18" si="3">(D9/E9-1)*100</f>
        <v>-30.1282051282051</v>
      </c>
    </row>
    <row r="10" s="2" customFormat="1" ht="38.45" customHeight="1" spans="1:7">
      <c r="A10" s="14" t="s">
        <v>15</v>
      </c>
      <c r="B10" s="12">
        <v>87</v>
      </c>
      <c r="C10" s="12"/>
      <c r="D10" s="12">
        <v>119</v>
      </c>
      <c r="E10" s="15">
        <v>54</v>
      </c>
      <c r="F10" s="13">
        <f t="shared" si="2"/>
        <v>136.781609195402</v>
      </c>
      <c r="G10" s="13">
        <f t="shared" si="3"/>
        <v>120.37037037037</v>
      </c>
    </row>
    <row r="11" s="2" customFormat="1" ht="38.45" customHeight="1" spans="1:7">
      <c r="A11" s="14" t="s">
        <v>16</v>
      </c>
      <c r="B11" s="12">
        <v>1234</v>
      </c>
      <c r="C11" s="12"/>
      <c r="D11" s="12">
        <v>1112</v>
      </c>
      <c r="E11" s="15">
        <v>1030</v>
      </c>
      <c r="F11" s="13">
        <f t="shared" si="2"/>
        <v>90.1134521880065</v>
      </c>
      <c r="G11" s="13">
        <f t="shared" si="3"/>
        <v>7.96116504854369</v>
      </c>
    </row>
    <row r="12" s="2" customFormat="1" ht="38.45" customHeight="1" spans="1:7">
      <c r="A12" s="14" t="s">
        <v>17</v>
      </c>
      <c r="B12" s="12">
        <v>465</v>
      </c>
      <c r="C12" s="12"/>
      <c r="D12" s="12">
        <v>372</v>
      </c>
      <c r="E12" s="15">
        <v>272</v>
      </c>
      <c r="F12" s="13">
        <f t="shared" si="2"/>
        <v>80</v>
      </c>
      <c r="G12" s="13">
        <f t="shared" si="3"/>
        <v>36.7647058823529</v>
      </c>
    </row>
    <row r="13" s="2" customFormat="1" ht="38.45" customHeight="1" spans="1:7">
      <c r="A13" s="14" t="s">
        <v>18</v>
      </c>
      <c r="B13" s="12">
        <v>303</v>
      </c>
      <c r="C13" s="12"/>
      <c r="D13" s="12">
        <v>275</v>
      </c>
      <c r="E13" s="15">
        <v>687</v>
      </c>
      <c r="F13" s="13">
        <f t="shared" si="2"/>
        <v>90.7590759075908</v>
      </c>
      <c r="G13" s="13">
        <f t="shared" si="3"/>
        <v>-59.9708879184862</v>
      </c>
    </row>
    <row r="14" s="2" customFormat="1" ht="38.45" customHeight="1" spans="1:7">
      <c r="A14" s="14" t="s">
        <v>19</v>
      </c>
      <c r="B14" s="12">
        <v>510</v>
      </c>
      <c r="C14" s="12"/>
      <c r="D14" s="12">
        <v>510</v>
      </c>
      <c r="E14" s="15">
        <v>243</v>
      </c>
      <c r="F14" s="13">
        <f t="shared" si="2"/>
        <v>100</v>
      </c>
      <c r="G14" s="13">
        <f t="shared" si="3"/>
        <v>109.876543209877</v>
      </c>
    </row>
    <row r="15" s="2" customFormat="1" ht="38.45" customHeight="1" spans="1:7">
      <c r="A15" s="14" t="s">
        <v>20</v>
      </c>
      <c r="B15" s="12">
        <v>2623</v>
      </c>
      <c r="C15" s="12"/>
      <c r="D15" s="12">
        <v>1928</v>
      </c>
      <c r="E15" s="15">
        <v>1067</v>
      </c>
      <c r="F15" s="13">
        <f t="shared" si="2"/>
        <v>73.5036218070911</v>
      </c>
      <c r="G15" s="13">
        <f t="shared" si="3"/>
        <v>80.6935332708529</v>
      </c>
    </row>
    <row r="16" s="2" customFormat="1" ht="38.45" customHeight="1" spans="1:7">
      <c r="A16" s="14" t="s">
        <v>21</v>
      </c>
      <c r="B16" s="12">
        <v>189</v>
      </c>
      <c r="C16" s="12"/>
      <c r="D16" s="12">
        <v>184</v>
      </c>
      <c r="E16" s="15">
        <v>183</v>
      </c>
      <c r="F16" s="13">
        <f t="shared" si="2"/>
        <v>97.3544973544974</v>
      </c>
      <c r="G16" s="13">
        <f t="shared" si="3"/>
        <v>0.546448087431695</v>
      </c>
    </row>
    <row r="17" s="2" customFormat="1" ht="38.45" customHeight="1" spans="1:7">
      <c r="A17" s="14" t="s">
        <v>22</v>
      </c>
      <c r="B17" s="12">
        <v>2098</v>
      </c>
      <c r="C17" s="12"/>
      <c r="D17" s="12">
        <v>349</v>
      </c>
      <c r="E17" s="15">
        <v>3819</v>
      </c>
      <c r="F17" s="13">
        <f t="shared" si="2"/>
        <v>16.6348903717827</v>
      </c>
      <c r="G17" s="13">
        <f t="shared" si="3"/>
        <v>-90.8614820633674</v>
      </c>
    </row>
    <row r="18" s="2" customFormat="1" ht="38.45" customHeight="1" spans="1:7">
      <c r="A18" s="14" t="s">
        <v>23</v>
      </c>
      <c r="B18" s="12">
        <v>2492</v>
      </c>
      <c r="C18" s="12"/>
      <c r="D18" s="12">
        <v>2056</v>
      </c>
      <c r="E18" s="15">
        <v>4157</v>
      </c>
      <c r="F18" s="13">
        <f t="shared" si="2"/>
        <v>82.5040128410915</v>
      </c>
      <c r="G18" s="13">
        <f t="shared" si="3"/>
        <v>-50.5412557132547</v>
      </c>
    </row>
    <row r="19" s="2" customFormat="1" ht="38.45" customHeight="1" spans="1:7">
      <c r="A19" s="14" t="s">
        <v>24</v>
      </c>
      <c r="B19" s="12"/>
      <c r="C19" s="12"/>
      <c r="D19" s="12"/>
      <c r="E19" s="16">
        <v>0</v>
      </c>
      <c r="F19" s="13"/>
      <c r="G19" s="13"/>
    </row>
    <row r="20" s="2" customFormat="1" ht="38.45" customHeight="1" spans="1:7">
      <c r="A20" s="14" t="s">
        <v>25</v>
      </c>
      <c r="B20" s="12">
        <v>13</v>
      </c>
      <c r="C20" s="12"/>
      <c r="D20" s="12">
        <v>26</v>
      </c>
      <c r="E20" s="16">
        <v>5</v>
      </c>
      <c r="F20" s="13"/>
      <c r="G20" s="13"/>
    </row>
    <row r="21" s="2" customFormat="1" ht="38.45" customHeight="1" spans="1:7">
      <c r="A21" s="11" t="s">
        <v>26</v>
      </c>
      <c r="B21" s="17">
        <f>SUM(B22:B29)</f>
        <v>7032</v>
      </c>
      <c r="C21" s="17"/>
      <c r="D21" s="17">
        <f>SUM(D22:D29)</f>
        <v>13441</v>
      </c>
      <c r="E21" s="17">
        <f>SUM(E22:E29)</f>
        <v>4546</v>
      </c>
      <c r="F21" s="13">
        <f t="shared" ref="F21:F24" si="4">D21/B21*100</f>
        <v>191.140500568828</v>
      </c>
      <c r="G21" s="13">
        <f t="shared" ref="G21:G24" si="5">(D21/E21-1)*100</f>
        <v>195.666520017598</v>
      </c>
    </row>
    <row r="22" s="2" customFormat="1" ht="38.45" customHeight="1" spans="1:7">
      <c r="A22" s="14" t="s">
        <v>27</v>
      </c>
      <c r="B22" s="12">
        <v>1428</v>
      </c>
      <c r="C22" s="12"/>
      <c r="D22" s="12">
        <v>1307</v>
      </c>
      <c r="E22" s="18">
        <v>1194</v>
      </c>
      <c r="F22" s="13">
        <f t="shared" si="4"/>
        <v>91.5266106442577</v>
      </c>
      <c r="G22" s="13">
        <f t="shared" si="5"/>
        <v>9.46398659966499</v>
      </c>
    </row>
    <row r="23" s="2" customFormat="1" ht="38.45" customHeight="1" spans="1:7">
      <c r="A23" s="14" t="s">
        <v>28</v>
      </c>
      <c r="B23" s="12">
        <v>822</v>
      </c>
      <c r="C23" s="12"/>
      <c r="D23" s="12">
        <v>1306</v>
      </c>
      <c r="E23" s="18">
        <v>1185</v>
      </c>
      <c r="F23" s="13">
        <f t="shared" si="4"/>
        <v>158.880778588808</v>
      </c>
      <c r="G23" s="13">
        <f t="shared" si="5"/>
        <v>10.210970464135</v>
      </c>
    </row>
    <row r="24" s="2" customFormat="1" ht="38.45" customHeight="1" spans="1:7">
      <c r="A24" s="14" t="s">
        <v>29</v>
      </c>
      <c r="B24" s="12">
        <v>689</v>
      </c>
      <c r="C24" s="12"/>
      <c r="D24" s="12">
        <v>1252</v>
      </c>
      <c r="E24" s="18">
        <v>505</v>
      </c>
      <c r="F24" s="13">
        <f t="shared" si="4"/>
        <v>181.712626995646</v>
      </c>
      <c r="G24" s="13">
        <f t="shared" si="5"/>
        <v>147.920792079208</v>
      </c>
    </row>
    <row r="25" s="2" customFormat="1" ht="38.45" customHeight="1" spans="1:7">
      <c r="A25" s="14" t="s">
        <v>30</v>
      </c>
      <c r="B25" s="12"/>
      <c r="C25" s="12"/>
      <c r="D25" s="12"/>
      <c r="E25" s="18"/>
      <c r="F25" s="13"/>
      <c r="G25" s="13"/>
    </row>
    <row r="26" s="2" customFormat="1" ht="38.45" customHeight="1" spans="1:7">
      <c r="A26" s="19" t="s">
        <v>31</v>
      </c>
      <c r="B26" s="12">
        <v>3716</v>
      </c>
      <c r="C26" s="12"/>
      <c r="D26" s="12">
        <v>12006</v>
      </c>
      <c r="E26" s="18">
        <v>650</v>
      </c>
      <c r="F26" s="13">
        <f t="shared" ref="F26:F30" si="6">D26/B26*100</f>
        <v>323.089343379978</v>
      </c>
      <c r="G26" s="13">
        <f t="shared" ref="G26:G30" si="7">(D26/E26-1)*100</f>
        <v>1747.07692307692</v>
      </c>
    </row>
    <row r="27" s="2" customFormat="1" ht="38.45" customHeight="1" spans="1:7">
      <c r="A27" s="19" t="s">
        <v>32</v>
      </c>
      <c r="B27" s="12">
        <v>39</v>
      </c>
      <c r="C27" s="12"/>
      <c r="D27" s="12">
        <v>10</v>
      </c>
      <c r="E27" s="18">
        <v>104</v>
      </c>
      <c r="F27" s="13"/>
      <c r="G27" s="13"/>
    </row>
    <row r="28" s="2" customFormat="1" ht="38.45" customHeight="1" spans="1:7">
      <c r="A28" s="20" t="s">
        <v>33</v>
      </c>
      <c r="B28" s="12">
        <v>142</v>
      </c>
      <c r="C28" s="12"/>
      <c r="D28" s="12">
        <v>155</v>
      </c>
      <c r="E28" s="18">
        <v>71</v>
      </c>
      <c r="F28" s="13">
        <f t="shared" si="6"/>
        <v>109.154929577465</v>
      </c>
      <c r="G28" s="13">
        <f t="shared" si="7"/>
        <v>118.30985915493</v>
      </c>
    </row>
    <row r="29" s="2" customFormat="1" ht="38.45" customHeight="1" spans="1:7">
      <c r="A29" s="14" t="s">
        <v>34</v>
      </c>
      <c r="B29" s="12">
        <v>196</v>
      </c>
      <c r="C29" s="12"/>
      <c r="D29" s="21">
        <v>-2595</v>
      </c>
      <c r="E29" s="18">
        <v>837</v>
      </c>
      <c r="F29" s="13">
        <f t="shared" si="6"/>
        <v>-1323.97959183673</v>
      </c>
      <c r="G29" s="13"/>
    </row>
    <row r="30" s="1" customFormat="1" ht="38.45" customHeight="1" spans="1:7">
      <c r="A30" s="9" t="s">
        <v>35</v>
      </c>
      <c r="B30" s="12">
        <f>B4+B21</f>
        <v>23991</v>
      </c>
      <c r="C30" s="12">
        <f>C4+C21</f>
        <v>0</v>
      </c>
      <c r="D30" s="12">
        <f>D4+D21</f>
        <v>26154</v>
      </c>
      <c r="E30" s="12">
        <f>E4+E21</f>
        <v>22158</v>
      </c>
      <c r="F30" s="13">
        <f t="shared" si="6"/>
        <v>109.015880955358</v>
      </c>
      <c r="G30" s="13">
        <f t="shared" si="7"/>
        <v>18.034118602762</v>
      </c>
    </row>
    <row r="31" s="3" customFormat="1" ht="22.9" customHeight="1" spans="1:7">
      <c r="A31" s="22"/>
      <c r="B31" s="22"/>
      <c r="C31" s="22"/>
      <c r="D31" s="23"/>
      <c r="E31" s="23"/>
      <c r="F31" s="23"/>
      <c r="G31" s="23"/>
    </row>
    <row r="32" ht="22.9" customHeight="1"/>
    <row r="33" ht="22.9" customHeight="1" spans="2:2">
      <c r="B33" s="24"/>
    </row>
  </sheetData>
  <mergeCells count="3">
    <mergeCell ref="A1:G1"/>
    <mergeCell ref="F2:G2"/>
    <mergeCell ref="A31:C31"/>
  </mergeCells>
  <printOptions horizontalCentered="1"/>
  <pageMargins left="0.55" right="0.55" top="0.279861111111111" bottom="0.389583333333333" header="0.589583333333333" footer="0.159722222222222"/>
  <pageSetup paperSize="9" scale="71" firstPageNumber="126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38-本级一般收入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2022-02-11T03:28:00Z</dcterms:created>
  <dcterms:modified xsi:type="dcterms:W3CDTF">2022-02-14T08:15:00Z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