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52-本级基金支出" sheetId="1" r:id="rId1"/>
  </sheets>
  <externalReferences>
    <externalReference r:id="rId2"/>
    <externalReference r:id="rId3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<sst xmlns="http://schemas.openxmlformats.org/spreadsheetml/2006/main" count="48" uniqueCount="48">
  <si>
    <t>2020年贡井区区本级政府性基金支出预算表</t>
  </si>
  <si>
    <t>单位：万元</t>
  </si>
  <si>
    <r>
      <rPr>
        <b/>
        <sz val="12"/>
        <rFont val="宋体"/>
        <charset val="134"/>
      </rPr>
      <t>预</t>
    </r>
    <r>
      <rPr>
        <b/>
        <sz val="12"/>
        <rFont val="Times New Roman"/>
        <charset val="0"/>
      </rPr>
      <t xml:space="preserve">    </t>
    </r>
    <r>
      <rPr>
        <b/>
        <sz val="12"/>
        <rFont val="宋体"/>
        <charset val="134"/>
      </rPr>
      <t>算</t>
    </r>
    <r>
      <rPr>
        <b/>
        <sz val="12"/>
        <rFont val="Times New Roman"/>
        <charset val="0"/>
      </rPr>
      <t xml:space="preserve">    </t>
    </r>
    <r>
      <rPr>
        <b/>
        <sz val="12"/>
        <rFont val="宋体"/>
        <charset val="134"/>
      </rPr>
      <t>科</t>
    </r>
    <r>
      <rPr>
        <b/>
        <sz val="12"/>
        <rFont val="Times New Roman"/>
        <charset val="0"/>
      </rPr>
      <t xml:space="preserve">    </t>
    </r>
    <r>
      <rPr>
        <b/>
        <sz val="12"/>
        <rFont val="宋体"/>
        <charset val="134"/>
      </rPr>
      <t>目</t>
    </r>
  </si>
  <si>
    <t>年初预算数</t>
  </si>
  <si>
    <t>调整预算数</t>
  </si>
  <si>
    <t>决算数</t>
  </si>
  <si>
    <t>2019年决算数</t>
  </si>
  <si>
    <t>累计占预算%</t>
  </si>
  <si>
    <r>
      <rPr>
        <b/>
        <sz val="10.5"/>
        <rFont val="宋体"/>
        <charset val="134"/>
      </rPr>
      <t>为上年决算</t>
    </r>
  </si>
  <si>
    <t>一、文化体育与传媒支出</t>
  </si>
  <si>
    <t xml:space="preserve">    国家电影事业发展专项资金及对应专项债务收入安排的支出</t>
  </si>
  <si>
    <t xml:space="preserve">        资助城市影院</t>
  </si>
  <si>
    <t>二、社会保障和就业支出</t>
  </si>
  <si>
    <t xml:space="preserve">    大中型水库移民后期扶持基金支出</t>
  </si>
  <si>
    <t>三、城乡社区支出</t>
  </si>
  <si>
    <t xml:space="preserve">  国有土地使用权出让收入及对应专项债务收入安排的支出</t>
  </si>
  <si>
    <t xml:space="preserve">    征地和拆迁补偿支出</t>
  </si>
  <si>
    <t xml:space="preserve">    城市建设支出</t>
  </si>
  <si>
    <t xml:space="preserve">    土地开发支出</t>
  </si>
  <si>
    <t xml:space="preserve">    补助被征地农民支出</t>
  </si>
  <si>
    <t xml:space="preserve">  国有土地收益基金及对应专项债务收入安排的支出</t>
  </si>
  <si>
    <t xml:space="preserve">  城市基础设施配套费及对应专项债务收入安排的支出</t>
  </si>
  <si>
    <t xml:space="preserve">    城市公共设施</t>
  </si>
  <si>
    <t xml:space="preserve">    城市环境卫生</t>
  </si>
  <si>
    <t xml:space="preserve">    其他城市基础设施配套费安排的支出</t>
  </si>
  <si>
    <t xml:space="preserve">  污水处理费及对应专项债务收入安排的支出</t>
  </si>
  <si>
    <t xml:space="preserve">  棚户区改造专项债券收入安排的支出</t>
  </si>
  <si>
    <t xml:space="preserve"> 四、农林水支出</t>
  </si>
  <si>
    <t xml:space="preserve">  大中型水库库区基金及对应专项债务收入安排的支出</t>
  </si>
  <si>
    <t xml:space="preserve">    解决移民遗留问题</t>
  </si>
  <si>
    <t xml:space="preserve">    其他大中型水库库区基金支出</t>
  </si>
  <si>
    <t xml:space="preserve">  国家重大水利工程建设基金及对应专项债务收入安排的支出</t>
  </si>
  <si>
    <t xml:space="preserve">    南水北调工程建设</t>
  </si>
  <si>
    <t xml:space="preserve">    地方重大水利工程建设</t>
  </si>
  <si>
    <t>五、彩票公益金相关支出</t>
  </si>
  <si>
    <t xml:space="preserve">  彩票公益金安排的支出</t>
  </si>
  <si>
    <t xml:space="preserve">    用于社会福利的彩票公益金支出</t>
  </si>
  <si>
    <t xml:space="preserve">    用于体育事业的彩票公益金支出</t>
  </si>
  <si>
    <t xml:space="preserve">    用于教育事业的彩票公益金支出</t>
  </si>
  <si>
    <t xml:space="preserve">    用于残疾人事业的彩票公益金支出</t>
  </si>
  <si>
    <t xml:space="preserve">    用于城乡医疗救助的彩票公益金支出</t>
  </si>
  <si>
    <t xml:space="preserve"> 六、债务付息支出</t>
  </si>
  <si>
    <t xml:space="preserve">    地方政府专项债务付息支出</t>
  </si>
  <si>
    <t xml:space="preserve"> 七、债务发行费用支出</t>
  </si>
  <si>
    <t xml:space="preserve">    地方政府专项债务发行费用支出</t>
  </si>
  <si>
    <t>八、其他政府性基金相关支出</t>
  </si>
  <si>
    <t xml:space="preserve">  其他政府性基金及对应专项债务收入安排的支出</t>
  </si>
  <si>
    <t>支出合计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</si>
</sst>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_ "/>
  </numFmts>
  <fonts count="30">
    <font>
      <sz val="11"/>
      <color indexed="8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12"/>
      <name val="Arial"/>
      <charset val="0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Times New Roman"/>
      <charset val="0"/>
    </font>
    <font>
      <b/>
      <sz val="12"/>
      <name val="Times New Roman"/>
      <charset val="0"/>
    </font>
    <font>
      <b/>
      <sz val="10.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18" borderId="5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" fillId="0" borderId="0" applyProtection="0"/>
    <xf numFmtId="0" fontId="11" fillId="24" borderId="0" applyNumberFormat="0" applyBorder="0" applyAlignment="0" applyProtection="0">
      <alignment vertical="center"/>
    </xf>
    <xf numFmtId="0" fontId="26" fillId="9" borderId="9" applyNumberFormat="0" applyAlignment="0" applyProtection="0">
      <alignment vertical="center"/>
    </xf>
    <xf numFmtId="0" fontId="16" fillId="9" borderId="3" applyNumberFormat="0" applyAlignment="0" applyProtection="0">
      <alignment vertical="center"/>
    </xf>
    <xf numFmtId="0" fontId="13" fillId="4" borderId="2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 applyProtection="0">
      <alignment vertical="center"/>
    </xf>
    <xf numFmtId="0" fontId="0" fillId="0" borderId="0" applyProtection="0">
      <alignment vertical="center"/>
    </xf>
    <xf numFmtId="0" fontId="27" fillId="0" borderId="0" applyProtection="0"/>
    <xf numFmtId="0" fontId="1" fillId="0" borderId="0" applyProtection="0"/>
  </cellStyleXfs>
  <cellXfs count="18">
    <xf numFmtId="0" fontId="0" fillId="0" borderId="0" xfId="0">
      <alignment vertical="center"/>
    </xf>
    <xf numFmtId="0" fontId="1" fillId="0" borderId="0" xfId="50" applyNumberFormat="1" applyFont="1" applyFill="1" applyBorder="1" applyAlignment="1">
      <alignment vertical="center"/>
    </xf>
    <xf numFmtId="176" fontId="2" fillId="0" borderId="0" xfId="52" applyNumberFormat="1" applyFont="1" applyFill="1" applyAlignment="1">
      <alignment horizontal="center" vertical="center"/>
    </xf>
    <xf numFmtId="176" fontId="1" fillId="0" borderId="0" xfId="50" applyNumberFormat="1" applyFont="1" applyFill="1" applyBorder="1" applyAlignment="1">
      <alignment vertical="center"/>
    </xf>
    <xf numFmtId="176" fontId="1" fillId="0" borderId="0" xfId="53" applyNumberFormat="1" applyFont="1" applyFill="1" applyBorder="1" applyAlignment="1">
      <alignment horizontal="right" wrapText="1"/>
    </xf>
    <xf numFmtId="176" fontId="3" fillId="0" borderId="1" xfId="5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51" applyNumberFormat="1" applyFont="1" applyFill="1" applyBorder="1" applyAlignment="1">
      <alignment horizontal="left" vertical="center"/>
    </xf>
    <xf numFmtId="176" fontId="3" fillId="0" borderId="1" xfId="50" applyNumberFormat="1" applyFont="1" applyFill="1" applyBorder="1" applyAlignment="1">
      <alignment vertical="center"/>
    </xf>
    <xf numFmtId="0" fontId="1" fillId="0" borderId="1" xfId="50" applyNumberFormat="1" applyFont="1" applyFill="1" applyBorder="1" applyAlignment="1">
      <alignment vertical="center"/>
    </xf>
    <xf numFmtId="176" fontId="5" fillId="0" borderId="1" xfId="53" applyNumberFormat="1" applyFont="1" applyFill="1" applyBorder="1" applyAlignment="1">
      <alignment vertical="center" wrapText="1"/>
    </xf>
    <xf numFmtId="176" fontId="5" fillId="0" borderId="1" xfId="53" applyNumberFormat="1" applyFont="1" applyFill="1" applyBorder="1" applyAlignment="1">
      <alignment vertical="center"/>
    </xf>
    <xf numFmtId="10" fontId="1" fillId="0" borderId="1" xfId="50" applyNumberFormat="1" applyFont="1" applyFill="1" applyBorder="1" applyAlignment="1">
      <alignment vertical="center"/>
    </xf>
    <xf numFmtId="176" fontId="6" fillId="0" borderId="1" xfId="0" applyNumberFormat="1" applyFont="1" applyFill="1" applyBorder="1" applyAlignment="1" applyProtection="1">
      <alignment vertical="center"/>
    </xf>
    <xf numFmtId="9" fontId="1" fillId="0" borderId="1" xfId="11" applyFont="1" applyFill="1" applyBorder="1" applyAlignment="1">
      <alignment vertical="center"/>
    </xf>
    <xf numFmtId="0" fontId="3" fillId="0" borderId="1" xfId="50" applyNumberFormat="1" applyFont="1" applyFill="1" applyBorder="1" applyAlignment="1">
      <alignment vertical="center"/>
    </xf>
    <xf numFmtId="0" fontId="3" fillId="0" borderId="1" xfId="53" applyNumberFormat="1" applyFont="1" applyFill="1" applyBorder="1" applyAlignment="1">
      <alignment horizontal="center" vertical="center"/>
    </xf>
    <xf numFmtId="176" fontId="1" fillId="0" borderId="0" xfId="53" applyNumberFormat="1" applyFont="1" applyFill="1" applyBorder="1" applyAlignment="1"/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常规_(陈诚修改稿)2006年全省及省级财政决算及07年预算执行情况表(A4 留底自用)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省级科预算草案表1.14" xfId="50"/>
    <cellStyle name="常规 2 4 2" xfId="51"/>
    <cellStyle name="常规_基金分析表(99.3)" xfId="52"/>
    <cellStyle name="常规 10 4 3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0.6"/>
    <pageSetUpPr fitToPage="1"/>
  </sheetPr>
  <dimension ref="A1:G65"/>
  <sheetViews>
    <sheetView tabSelected="1" workbookViewId="0">
      <selection activeCell="D16" sqref="D16"/>
    </sheetView>
  </sheetViews>
  <sheetFormatPr defaultColWidth="50.75" defaultRowHeight="15.6" customHeight="1" outlineLevelCol="6"/>
  <cols>
    <col min="1" max="1" width="43.125" style="1" customWidth="1"/>
    <col min="2" max="2" width="14.625" style="1" customWidth="1"/>
    <col min="3" max="3" width="16.75" style="1" customWidth="1"/>
    <col min="4" max="4" width="16.25" style="1" customWidth="1"/>
    <col min="5" max="5" width="16.25" style="1" hidden="1" customWidth="1"/>
    <col min="6" max="6" width="15.5" style="1" customWidth="1"/>
    <col min="7" max="7" width="12.375" style="1" customWidth="1"/>
    <col min="8" max="8" width="16.25" style="1" customWidth="1"/>
    <col min="9" max="9" width="18.5" style="1" customWidth="1"/>
    <col min="10" max="10" width="17.125" style="1" customWidth="1"/>
    <col min="11" max="11" width="24" style="1" customWidth="1"/>
    <col min="12" max="16384" width="50.75" style="1"/>
  </cols>
  <sheetData>
    <row r="1" ht="36.6" customHeight="1" spans="1:7">
      <c r="A1" s="2" t="s">
        <v>0</v>
      </c>
      <c r="B1" s="2"/>
      <c r="C1" s="2"/>
      <c r="D1" s="2"/>
      <c r="E1" s="2"/>
      <c r="F1" s="2"/>
      <c r="G1" s="2"/>
    </row>
    <row r="2" ht="36.6" customHeight="1" spans="1:7">
      <c r="A2" s="3"/>
      <c r="B2" s="4"/>
      <c r="G2" s="4" t="s">
        <v>1</v>
      </c>
    </row>
    <row r="3" ht="43.15" customHeight="1" spans="1:7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</row>
    <row r="4" ht="43.15" customHeight="1" spans="1:7">
      <c r="A4" s="7" t="s">
        <v>9</v>
      </c>
      <c r="B4" s="8">
        <f>B5</f>
        <v>0</v>
      </c>
      <c r="C4" s="8">
        <f>C5</f>
        <v>0</v>
      </c>
      <c r="D4" s="8"/>
      <c r="E4" s="8"/>
      <c r="F4" s="9"/>
      <c r="G4" s="9"/>
    </row>
    <row r="5" ht="43.15" customHeight="1" spans="1:7">
      <c r="A5" s="10" t="s">
        <v>10</v>
      </c>
      <c r="B5" s="8"/>
      <c r="C5" s="8"/>
      <c r="D5" s="8"/>
      <c r="E5" s="8"/>
      <c r="F5" s="9"/>
      <c r="G5" s="9"/>
    </row>
    <row r="6" ht="43.15" customHeight="1" spans="1:7">
      <c r="A6" s="11" t="s">
        <v>11</v>
      </c>
      <c r="B6" s="8"/>
      <c r="C6" s="8"/>
      <c r="D6" s="8"/>
      <c r="E6" s="8"/>
      <c r="F6" s="9"/>
      <c r="G6" s="9"/>
    </row>
    <row r="7" ht="43.15" customHeight="1" spans="1:7">
      <c r="A7" s="7" t="s">
        <v>12</v>
      </c>
      <c r="B7" s="8">
        <f>B8</f>
        <v>0</v>
      </c>
      <c r="C7" s="8">
        <f>C8</f>
        <v>12</v>
      </c>
      <c r="D7" s="8">
        <v>12</v>
      </c>
      <c r="E7" s="8"/>
      <c r="F7" s="12">
        <f t="shared" ref="F7:F14" si="0">D7/C7</f>
        <v>1</v>
      </c>
      <c r="G7" s="9"/>
    </row>
    <row r="8" ht="43.15" customHeight="1" spans="1:7">
      <c r="A8" s="11" t="s">
        <v>13</v>
      </c>
      <c r="B8" s="8"/>
      <c r="C8" s="8">
        <v>12</v>
      </c>
      <c r="D8" s="8">
        <v>12</v>
      </c>
      <c r="E8" s="8"/>
      <c r="F8" s="12">
        <f t="shared" si="0"/>
        <v>1</v>
      </c>
      <c r="G8" s="9"/>
    </row>
    <row r="9" ht="43.15" customHeight="1" spans="1:7">
      <c r="A9" s="7" t="s">
        <v>14</v>
      </c>
      <c r="B9" s="13">
        <f>B10+B15+B16+B20</f>
        <v>8281</v>
      </c>
      <c r="C9" s="13">
        <f>C10+C15+C16+C20+C21</f>
        <v>26299</v>
      </c>
      <c r="D9" s="13">
        <f>D10+D15+D16+D20+D21</f>
        <v>25698</v>
      </c>
      <c r="E9" s="13">
        <v>57727</v>
      </c>
      <c r="F9" s="12">
        <f t="shared" si="0"/>
        <v>0.977147420053994</v>
      </c>
      <c r="G9" s="14">
        <f>D9/E9</f>
        <v>0.445164307862872</v>
      </c>
    </row>
    <row r="10" ht="43.15" customHeight="1" spans="1:7">
      <c r="A10" s="7" t="s">
        <v>15</v>
      </c>
      <c r="B10" s="13">
        <f>SUM(B11:B13)</f>
        <v>8278</v>
      </c>
      <c r="C10" s="13">
        <f>SUM(C11:C14)</f>
        <v>10405</v>
      </c>
      <c r="D10" s="13">
        <f>SUM(D11:D14)</f>
        <v>10166</v>
      </c>
      <c r="E10" s="13">
        <v>56727</v>
      </c>
      <c r="F10" s="12">
        <f t="shared" si="0"/>
        <v>0.977030273906776</v>
      </c>
      <c r="G10" s="14">
        <f>D10/E10</f>
        <v>0.179209194916001</v>
      </c>
    </row>
    <row r="11" ht="43.15" customHeight="1" spans="1:7">
      <c r="A11" s="9" t="s">
        <v>16</v>
      </c>
      <c r="B11" s="13">
        <v>8278</v>
      </c>
      <c r="C11" s="13">
        <v>8968</v>
      </c>
      <c r="D11" s="8">
        <v>8824</v>
      </c>
      <c r="E11" s="8"/>
      <c r="F11" s="12">
        <f t="shared" si="0"/>
        <v>0.983942908117752</v>
      </c>
      <c r="G11" s="9"/>
    </row>
    <row r="12" ht="43.15" customHeight="1" spans="1:7">
      <c r="A12" s="9" t="s">
        <v>17</v>
      </c>
      <c r="B12" s="8"/>
      <c r="C12" s="8">
        <v>3</v>
      </c>
      <c r="D12" s="8">
        <v>3</v>
      </c>
      <c r="E12" s="8"/>
      <c r="F12" s="12">
        <f t="shared" si="0"/>
        <v>1</v>
      </c>
      <c r="G12" s="9"/>
    </row>
    <row r="13" ht="43.15" customHeight="1" spans="1:7">
      <c r="A13" s="9" t="s">
        <v>18</v>
      </c>
      <c r="B13" s="8"/>
      <c r="C13" s="8">
        <v>888</v>
      </c>
      <c r="D13" s="8">
        <v>851</v>
      </c>
      <c r="E13" s="8"/>
      <c r="F13" s="12">
        <f t="shared" si="0"/>
        <v>0.958333333333333</v>
      </c>
      <c r="G13" s="9"/>
    </row>
    <row r="14" ht="43.15" customHeight="1" spans="1:7">
      <c r="A14" s="9" t="s">
        <v>19</v>
      </c>
      <c r="B14" s="8"/>
      <c r="C14" s="8">
        <v>546</v>
      </c>
      <c r="D14" s="8">
        <v>488</v>
      </c>
      <c r="E14" s="8"/>
      <c r="F14" s="12">
        <f t="shared" si="0"/>
        <v>0.893772893772894</v>
      </c>
      <c r="G14" s="9"/>
    </row>
    <row r="15" ht="43.15" customHeight="1" spans="1:7">
      <c r="A15" s="7" t="s">
        <v>20</v>
      </c>
      <c r="B15" s="13"/>
      <c r="C15" s="13">
        <v>53</v>
      </c>
      <c r="D15" s="8">
        <v>53</v>
      </c>
      <c r="E15" s="13">
        <v>516</v>
      </c>
      <c r="F15" s="12">
        <f t="shared" ref="F15:F20" si="1">D15/C15</f>
        <v>1</v>
      </c>
      <c r="G15" s="14">
        <f t="shared" ref="G15:G20" si="2">D15/E15</f>
        <v>0.102713178294574</v>
      </c>
    </row>
    <row r="16" ht="43.15" customHeight="1" spans="1:7">
      <c r="A16" s="7" t="s">
        <v>21</v>
      </c>
      <c r="B16" s="13">
        <f>SUM(B17:B19)</f>
        <v>3</v>
      </c>
      <c r="C16" s="13">
        <f>SUM(C17:C19)</f>
        <v>594</v>
      </c>
      <c r="D16" s="13">
        <f>SUM(D17:D19)</f>
        <v>524</v>
      </c>
      <c r="E16" s="13">
        <v>143</v>
      </c>
      <c r="F16" s="12">
        <f t="shared" si="1"/>
        <v>0.882154882154882</v>
      </c>
      <c r="G16" s="14">
        <f t="shared" si="2"/>
        <v>3.66433566433566</v>
      </c>
    </row>
    <row r="17" ht="43.15" customHeight="1" spans="1:7">
      <c r="A17" s="9" t="s">
        <v>22</v>
      </c>
      <c r="B17" s="8"/>
      <c r="C17" s="8"/>
      <c r="D17" s="8"/>
      <c r="E17" s="8"/>
      <c r="F17" s="12"/>
      <c r="G17" s="9"/>
    </row>
    <row r="18" ht="43.15" customHeight="1" spans="1:7">
      <c r="A18" s="9" t="s">
        <v>23</v>
      </c>
      <c r="B18" s="8"/>
      <c r="C18" s="8"/>
      <c r="D18" s="8">
        <v>270</v>
      </c>
      <c r="E18" s="8"/>
      <c r="F18" s="12"/>
      <c r="G18" s="9"/>
    </row>
    <row r="19" ht="43.15" customHeight="1" spans="1:7">
      <c r="A19" s="9" t="s">
        <v>24</v>
      </c>
      <c r="B19" s="8">
        <v>3</v>
      </c>
      <c r="C19" s="8">
        <v>594</v>
      </c>
      <c r="D19" s="8">
        <v>254</v>
      </c>
      <c r="E19" s="8"/>
      <c r="F19" s="12">
        <f t="shared" si="1"/>
        <v>0.427609427609428</v>
      </c>
      <c r="G19" s="9"/>
    </row>
    <row r="20" ht="43.15" customHeight="1" spans="1:7">
      <c r="A20" s="7" t="s">
        <v>25</v>
      </c>
      <c r="B20" s="8"/>
      <c r="C20" s="8">
        <v>347</v>
      </c>
      <c r="D20" s="8">
        <v>55</v>
      </c>
      <c r="E20" s="13">
        <v>341</v>
      </c>
      <c r="F20" s="12">
        <f t="shared" si="1"/>
        <v>0.15850144092219</v>
      </c>
      <c r="G20" s="14">
        <f t="shared" si="2"/>
        <v>0.161290322580645</v>
      </c>
    </row>
    <row r="21" s="1" customFormat="1" ht="43.15" customHeight="1" spans="1:7">
      <c r="A21" s="7" t="s">
        <v>26</v>
      </c>
      <c r="B21" s="8"/>
      <c r="C21" s="8">
        <v>14900</v>
      </c>
      <c r="D21" s="8">
        <v>14900</v>
      </c>
      <c r="E21" s="13"/>
      <c r="F21" s="12">
        <f t="shared" ref="F21:F26" si="3">D21/C21</f>
        <v>1</v>
      </c>
      <c r="G21" s="9"/>
    </row>
    <row r="22" ht="43.15" customHeight="1" spans="1:7">
      <c r="A22" s="7" t="s">
        <v>27</v>
      </c>
      <c r="B22" s="8"/>
      <c r="C22" s="8">
        <f>C23+C26</f>
        <v>676</v>
      </c>
      <c r="D22" s="8">
        <f>D23+D26</f>
        <v>676</v>
      </c>
      <c r="E22" s="8"/>
      <c r="F22" s="12">
        <f t="shared" si="3"/>
        <v>1</v>
      </c>
      <c r="G22" s="9"/>
    </row>
    <row r="23" ht="43.15" customHeight="1" spans="1:7">
      <c r="A23" s="7" t="s">
        <v>28</v>
      </c>
      <c r="B23" s="8"/>
      <c r="C23" s="8"/>
      <c r="D23" s="8">
        <f>SUM(D24:D25)</f>
        <v>0</v>
      </c>
      <c r="E23" s="8"/>
      <c r="F23" s="12"/>
      <c r="G23" s="9"/>
    </row>
    <row r="24" ht="43.15" customHeight="1" spans="1:7">
      <c r="A24" s="9" t="s">
        <v>29</v>
      </c>
      <c r="B24" s="8"/>
      <c r="C24" s="8"/>
      <c r="D24" s="8"/>
      <c r="E24" s="8"/>
      <c r="F24" s="12"/>
      <c r="G24" s="9"/>
    </row>
    <row r="25" ht="43.15" customHeight="1" spans="1:7">
      <c r="A25" s="9" t="s">
        <v>30</v>
      </c>
      <c r="B25" s="8"/>
      <c r="C25" s="8"/>
      <c r="D25" s="8">
        <v>0</v>
      </c>
      <c r="E25" s="8"/>
      <c r="F25" s="12"/>
      <c r="G25" s="9"/>
    </row>
    <row r="26" ht="43.15" customHeight="1" spans="1:7">
      <c r="A26" s="7" t="s">
        <v>31</v>
      </c>
      <c r="B26" s="8">
        <f>SUM(B27:B28)</f>
        <v>0</v>
      </c>
      <c r="C26" s="8">
        <f>SUM(C27:C28)</f>
        <v>676</v>
      </c>
      <c r="D26" s="8">
        <f>SUM(D27:D28)</f>
        <v>676</v>
      </c>
      <c r="E26" s="8"/>
      <c r="F26" s="12">
        <f t="shared" si="3"/>
        <v>1</v>
      </c>
      <c r="G26" s="9"/>
    </row>
    <row r="27" ht="43.15" customHeight="1" spans="1:7">
      <c r="A27" s="9" t="s">
        <v>32</v>
      </c>
      <c r="B27" s="8"/>
      <c r="C27" s="8"/>
      <c r="D27" s="8"/>
      <c r="E27" s="8"/>
      <c r="F27" s="12"/>
      <c r="G27" s="9"/>
    </row>
    <row r="28" ht="43.15" customHeight="1" spans="1:7">
      <c r="A28" s="9" t="s">
        <v>33</v>
      </c>
      <c r="B28" s="8"/>
      <c r="C28" s="8">
        <v>676</v>
      </c>
      <c r="D28" s="8">
        <v>676</v>
      </c>
      <c r="E28" s="8"/>
      <c r="F28" s="12">
        <f>D28/C28</f>
        <v>1</v>
      </c>
      <c r="G28" s="9"/>
    </row>
    <row r="29" ht="43.15" customHeight="1" spans="1:7">
      <c r="A29" s="7" t="s">
        <v>34</v>
      </c>
      <c r="B29" s="13">
        <f>B30</f>
        <v>0</v>
      </c>
      <c r="C29" s="13">
        <f>C30</f>
        <v>308</v>
      </c>
      <c r="D29" s="13">
        <f>D30</f>
        <v>291</v>
      </c>
      <c r="E29" s="13">
        <v>340</v>
      </c>
      <c r="F29" s="12">
        <f>D29/C29</f>
        <v>0.944805194805195</v>
      </c>
      <c r="G29" s="14">
        <f>D29/E29</f>
        <v>0.855882352941176</v>
      </c>
    </row>
    <row r="30" ht="43.15" customHeight="1" spans="1:7">
      <c r="A30" s="7" t="s">
        <v>35</v>
      </c>
      <c r="B30" s="13">
        <f>SUM(B31:B35)</f>
        <v>0</v>
      </c>
      <c r="C30" s="13">
        <f>SUM(C31:C35)</f>
        <v>308</v>
      </c>
      <c r="D30" s="13">
        <f>SUM(D31:D35)</f>
        <v>291</v>
      </c>
      <c r="E30" s="13">
        <v>340</v>
      </c>
      <c r="F30" s="12">
        <f>D30/C30</f>
        <v>0.944805194805195</v>
      </c>
      <c r="G30" s="14">
        <f>D30/E30</f>
        <v>0.855882352941176</v>
      </c>
    </row>
    <row r="31" ht="43.15" customHeight="1" spans="1:7">
      <c r="A31" s="9" t="s">
        <v>36</v>
      </c>
      <c r="B31" s="13"/>
      <c r="C31" s="13">
        <v>24</v>
      </c>
      <c r="D31" s="8">
        <v>9</v>
      </c>
      <c r="E31" s="8"/>
      <c r="F31" s="12"/>
      <c r="G31" s="9"/>
    </row>
    <row r="32" ht="43.15" customHeight="1" spans="1:7">
      <c r="A32" s="9" t="s">
        <v>37</v>
      </c>
      <c r="B32" s="13"/>
      <c r="C32" s="13">
        <v>96</v>
      </c>
      <c r="D32" s="8">
        <v>94</v>
      </c>
      <c r="E32" s="8"/>
      <c r="F32" s="12"/>
      <c r="G32" s="9"/>
    </row>
    <row r="33" ht="43.15" customHeight="1" spans="1:7">
      <c r="A33" s="9" t="s">
        <v>38</v>
      </c>
      <c r="B33" s="8"/>
      <c r="C33" s="8">
        <v>19</v>
      </c>
      <c r="D33" s="8">
        <v>19</v>
      </c>
      <c r="E33" s="8"/>
      <c r="F33" s="12"/>
      <c r="G33" s="9"/>
    </row>
    <row r="34" ht="43.15" customHeight="1" spans="1:7">
      <c r="A34" s="9" t="s">
        <v>39</v>
      </c>
      <c r="B34" s="8"/>
      <c r="C34" s="8">
        <v>8</v>
      </c>
      <c r="D34" s="8">
        <v>8</v>
      </c>
      <c r="E34" s="8"/>
      <c r="F34" s="12"/>
      <c r="G34" s="9"/>
    </row>
    <row r="35" ht="43.15" customHeight="1" spans="1:7">
      <c r="A35" s="9" t="s">
        <v>40</v>
      </c>
      <c r="B35" s="8"/>
      <c r="C35" s="8">
        <v>161</v>
      </c>
      <c r="D35" s="8">
        <v>161</v>
      </c>
      <c r="E35" s="8"/>
      <c r="F35" s="12"/>
      <c r="G35" s="9"/>
    </row>
    <row r="36" ht="43.15" customHeight="1" spans="1:7">
      <c r="A36" s="15" t="s">
        <v>41</v>
      </c>
      <c r="B36" s="13">
        <f t="shared" ref="B36:B40" si="4">B37</f>
        <v>3722</v>
      </c>
      <c r="C36" s="13">
        <f t="shared" ref="C36:C40" si="5">C37</f>
        <v>4771</v>
      </c>
      <c r="D36" s="13">
        <f t="shared" ref="D36:D40" si="6">D37</f>
        <v>4705</v>
      </c>
      <c r="E36" s="13">
        <v>2658</v>
      </c>
      <c r="F36" s="12">
        <f t="shared" ref="F36:F42" si="7">D36/C36</f>
        <v>0.986166422133725</v>
      </c>
      <c r="G36" s="14">
        <f t="shared" ref="G36:G39" si="8">D36/E36</f>
        <v>1.77012791572611</v>
      </c>
    </row>
    <row r="37" ht="43.15" customHeight="1" spans="1:7">
      <c r="A37" s="9" t="s">
        <v>42</v>
      </c>
      <c r="B37" s="13">
        <v>3722</v>
      </c>
      <c r="C37" s="13">
        <v>4771</v>
      </c>
      <c r="D37" s="8">
        <v>4705</v>
      </c>
      <c r="E37" s="8">
        <v>2658</v>
      </c>
      <c r="F37" s="12">
        <f t="shared" si="7"/>
        <v>0.986166422133725</v>
      </c>
      <c r="G37" s="14">
        <f t="shared" si="8"/>
        <v>1.77012791572611</v>
      </c>
    </row>
    <row r="38" ht="43.15" customHeight="1" spans="1:7">
      <c r="A38" s="15" t="s">
        <v>43</v>
      </c>
      <c r="B38" s="8">
        <f t="shared" si="4"/>
        <v>0</v>
      </c>
      <c r="C38" s="8">
        <f t="shared" si="5"/>
        <v>0</v>
      </c>
      <c r="D38" s="8">
        <f t="shared" si="6"/>
        <v>66</v>
      </c>
      <c r="E38" s="8">
        <v>41</v>
      </c>
      <c r="F38" s="12"/>
      <c r="G38" s="14">
        <f t="shared" si="8"/>
        <v>1.60975609756098</v>
      </c>
    </row>
    <row r="39" ht="43.15" customHeight="1" spans="1:7">
      <c r="A39" s="9" t="s">
        <v>44</v>
      </c>
      <c r="B39" s="8"/>
      <c r="C39" s="8"/>
      <c r="D39" s="8">
        <v>66</v>
      </c>
      <c r="E39" s="8">
        <v>41</v>
      </c>
      <c r="F39" s="12"/>
      <c r="G39" s="14">
        <f t="shared" si="8"/>
        <v>1.60975609756098</v>
      </c>
    </row>
    <row r="40" ht="43.15" customHeight="1" spans="1:7">
      <c r="A40" s="7" t="s">
        <v>45</v>
      </c>
      <c r="B40" s="8">
        <f t="shared" si="4"/>
        <v>18040</v>
      </c>
      <c r="C40" s="8">
        <f t="shared" si="5"/>
        <v>71420</v>
      </c>
      <c r="D40" s="8">
        <f t="shared" si="6"/>
        <v>46756</v>
      </c>
      <c r="E40" s="8"/>
      <c r="F40" s="12">
        <f t="shared" si="7"/>
        <v>0.654662559507141</v>
      </c>
      <c r="G40" s="9"/>
    </row>
    <row r="41" ht="43.15" customHeight="1" spans="1:7">
      <c r="A41" s="9" t="s">
        <v>46</v>
      </c>
      <c r="B41" s="8">
        <v>18040</v>
      </c>
      <c r="C41" s="8">
        <v>71420</v>
      </c>
      <c r="D41" s="8">
        <v>46756</v>
      </c>
      <c r="E41" s="8"/>
      <c r="F41" s="12">
        <f t="shared" si="7"/>
        <v>0.654662559507141</v>
      </c>
      <c r="G41" s="9"/>
    </row>
    <row r="42" ht="43.15" customHeight="1" spans="1:7">
      <c r="A42" s="16" t="s">
        <v>47</v>
      </c>
      <c r="B42" s="13">
        <f>B4+B7+B9+B22+B29+B36+B38+B40</f>
        <v>30043</v>
      </c>
      <c r="C42" s="13">
        <f>C4+C7+C9+C22+C29+C36+C38+C40</f>
        <v>103486</v>
      </c>
      <c r="D42" s="13">
        <f>D4+D7+D9+D22+D29+D36+D38+D40</f>
        <v>78204</v>
      </c>
      <c r="E42" s="13">
        <f>E38+E36+E29+E9</f>
        <v>60766</v>
      </c>
      <c r="F42" s="12">
        <f t="shared" si="7"/>
        <v>0.75569642270452</v>
      </c>
      <c r="G42" s="14">
        <f>D42/E42</f>
        <v>1.28696968699602</v>
      </c>
    </row>
    <row r="43" ht="46.9" customHeight="1" spans="1:1">
      <c r="A43" s="17"/>
    </row>
    <row r="44" ht="78" customHeight="1"/>
    <row r="45" ht="62.45" customHeight="1"/>
    <row r="46" ht="124.9" customHeight="1"/>
    <row r="47" ht="78" customHeight="1"/>
    <row r="48" ht="140.45" customHeight="1"/>
    <row r="49" ht="93.6" customHeight="1"/>
    <row r="50" ht="62.45" customHeight="1"/>
    <row r="51" ht="78" customHeight="1"/>
    <row r="52" ht="62.45" customHeight="1"/>
    <row r="53" ht="62.45" customHeight="1"/>
    <row r="54" ht="78" customHeight="1"/>
    <row r="55" ht="46.9" customHeight="1"/>
    <row r="56" ht="124.9" customHeight="1"/>
    <row r="57" ht="93.6" customHeight="1"/>
    <row r="58" ht="93.6" customHeight="1"/>
    <row r="59" ht="93.6" customHeight="1"/>
    <row r="60" ht="109.15" customHeight="1"/>
    <row r="61" ht="93.6" customHeight="1"/>
    <row r="62" ht="93.6" customHeight="1"/>
    <row r="63" ht="93.6" customHeight="1"/>
    <row r="64" ht="109.15" customHeight="1"/>
    <row r="65" ht="46.9" customHeight="1"/>
  </sheetData>
  <mergeCells count="1">
    <mergeCell ref="A1:G1"/>
  </mergeCells>
  <printOptions horizontalCentered="1"/>
  <pageMargins left="0.55" right="0.55" top="0.279861111111111" bottom="0.389583333333333" header="0.589583333333333" footer="0.159722222222222"/>
  <pageSetup paperSize="9" scale="43" firstPageNumber="126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52-本级基金支出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2022-02-11T07:41:00Z</dcterms:created>
  <dcterms:modified xsi:type="dcterms:W3CDTF">2022-02-14T10:42:44Z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